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3885" activeTab="0"/>
  </bookViews>
  <sheets>
    <sheet name="zal4" sheetId="1" r:id="rId1"/>
  </sheets>
  <definedNames>
    <definedName name="DATABASE">'zal4'!$A$14:$K$96</definedName>
    <definedName name="_xlnm.Print_Area" localSheetId="0">'zal4'!$A$1:$K$96</definedName>
  </definedNames>
  <calcPr fullCalcOnLoad="1"/>
</workbook>
</file>

<file path=xl/sharedStrings.xml><?xml version="1.0" encoding="utf-8"?>
<sst xmlns="http://schemas.openxmlformats.org/spreadsheetml/2006/main" count="75" uniqueCount="60">
  <si>
    <t xml:space="preserve"> </t>
  </si>
  <si>
    <t>Treść</t>
  </si>
  <si>
    <t>Poz.</t>
  </si>
  <si>
    <t>Plan</t>
  </si>
  <si>
    <t>wykonanie</t>
  </si>
  <si>
    <t>Saldo</t>
  </si>
  <si>
    <t>Przychody</t>
  </si>
  <si>
    <t>Rozchody</t>
  </si>
  <si>
    <t>w tysiącach złotych</t>
  </si>
  <si>
    <t>I. Finansowanie ze źródeł krajowych</t>
  </si>
  <si>
    <t>II. Finansowanie ze źródeł zagranicznych</t>
  </si>
  <si>
    <t>a) Klub Paryski</t>
  </si>
  <si>
    <t>Przewidywane</t>
  </si>
  <si>
    <t>CZĘŚĆ 98 - PRZYCHODY I ROZCHODY ZWIĄZANE Z FINANSOWANIEM DEFICYTU I ROZDYSPONOWANIEM NADWYŻKI BUDŻETOWEJ</t>
  </si>
  <si>
    <t>Finansowanie deficytu budżetowego ogółem</t>
  </si>
  <si>
    <t xml:space="preserve">     2.1 Skarbowe papiery wartościowe rynkowe</t>
  </si>
  <si>
    <t>a) Bony skarbowe</t>
  </si>
  <si>
    <t>b) Obligacje rynkowe</t>
  </si>
  <si>
    <t>a) dolarowa</t>
  </si>
  <si>
    <t>b) restrukturyzacyjna</t>
  </si>
  <si>
    <t>c) dla BGZ</t>
  </si>
  <si>
    <t xml:space="preserve"> 3. Pożyczki udzielone</t>
  </si>
  <si>
    <t xml:space="preserve"> 4. Rekompensaty</t>
  </si>
  <si>
    <t xml:space="preserve">  9. Wpływy od podmiotów gospodarczych na spłatę </t>
  </si>
  <si>
    <t xml:space="preserve">      operacje zagraniczne</t>
  </si>
  <si>
    <t xml:space="preserve">    - o zmiennym oprocentowaniu</t>
  </si>
  <si>
    <t xml:space="preserve">    - o stałym oprocentowaniu</t>
  </si>
  <si>
    <t xml:space="preserve"> 1. Przychody z prywatyzacji</t>
  </si>
  <si>
    <t xml:space="preserve"> 2. Skarbowe papiery wartościowe</t>
  </si>
  <si>
    <t>2000 r.</t>
  </si>
  <si>
    <t>na 2001 r.</t>
  </si>
  <si>
    <t xml:space="preserve">     2.2 Obligacje oszczędnościowe</t>
  </si>
  <si>
    <t xml:space="preserve">  2. Kredyty zagraniczne udzielone</t>
  </si>
  <si>
    <t xml:space="preserve">  3. Kredyty zagraniczne otrzymane</t>
  </si>
  <si>
    <t>b) Bank Światowy</t>
  </si>
  <si>
    <t>c) Europejski Bank Inwestycyjny</t>
  </si>
  <si>
    <t>e) Europejski Bank Odbudowy i Rozwoju</t>
  </si>
  <si>
    <t>f)  kredyty na ochronę zdrowia (dla MZiOS)</t>
  </si>
  <si>
    <t>d) Bank Rozwoju Rady Europy</t>
  </si>
  <si>
    <t xml:space="preserve">g) Natexis Bank (Francja) </t>
  </si>
  <si>
    <t xml:space="preserve">h) pozostałe </t>
  </si>
  <si>
    <t xml:space="preserve">      udostępnionych kredytów zagranicznych </t>
  </si>
  <si>
    <t xml:space="preserve">     2.3 Obligacje nierynkowe</t>
  </si>
  <si>
    <t xml:space="preserve">  1. Środki przechodzące z 1999 i 2000 r. z tytułu kredytów na  </t>
  </si>
  <si>
    <t>likwidację skutków powodzi (Bank Światowy, BRRE i EBI)</t>
  </si>
  <si>
    <t xml:space="preserve"> 5. Spłata zobowiązań A.W.R.S.P.</t>
  </si>
  <si>
    <t xml:space="preserve"> 6. Pozostałe przychody i rozchody</t>
  </si>
  <si>
    <t xml:space="preserve"> 7. Środki przechodzące i depozyty</t>
  </si>
  <si>
    <t xml:space="preserve">  4. Obligacje skarbowe na międzynarodowym rynku finansowym</t>
  </si>
  <si>
    <t>a) obligacje skarbowe</t>
  </si>
  <si>
    <t>b) obligacje Brady'ego</t>
  </si>
  <si>
    <t xml:space="preserve">  5. Konwersja długu zagranicznego na złote</t>
  </si>
  <si>
    <t xml:space="preserve">  6. Udział w organizacjach międzynarodowych</t>
  </si>
  <si>
    <t xml:space="preserve">  7. Ekokonwersja / Ekofundusz</t>
  </si>
  <si>
    <t xml:space="preserve">  8. Refundacje, rekompensaty</t>
  </si>
  <si>
    <t>10. Rozchody związane z zarządzaniem długiem</t>
  </si>
  <si>
    <t>11. Przedterminowa spłata zobowiązań zagranicznych i inne</t>
  </si>
  <si>
    <t>12. Udostępnienie bankom środków z pożyczki Natexis Banku i BRRE</t>
  </si>
  <si>
    <t>13. Inne źródła finansowania zagranicznego</t>
  </si>
  <si>
    <t xml:space="preserve">Załącznik nr 4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</si>
</sst>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yy\-mm\-dd"/>
    <numFmt numFmtId="169" formatCode="dd\-mmm\-yy"/>
    <numFmt numFmtId="170" formatCode="dd\-mmm"/>
    <numFmt numFmtId="171" formatCode="mmm\-yy"/>
    <numFmt numFmtId="172" formatCode="yy\-mm\-dd\ hh:mm"/>
    <numFmt numFmtId="173" formatCode="#,##0.0"/>
    <numFmt numFmtId="174" formatCode=";;;"/>
    <numFmt numFmtId="175" formatCode="#,##0\ \ "/>
    <numFmt numFmtId="176" formatCode="#,##0.0\ "/>
    <numFmt numFmtId="177" formatCode="#,##0\ "/>
    <numFmt numFmtId="178" formatCode="#,##0.0\ \ "/>
  </numFmts>
  <fonts count="6">
    <font>
      <sz val="10"/>
      <name val="Arial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wrapText="1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177" fontId="5" fillId="0" borderId="5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 horizontal="center"/>
    </xf>
    <xf numFmtId="177" fontId="5" fillId="0" borderId="8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textRotation="255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 quotePrefix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25390625" style="1" customWidth="1"/>
    <col min="2" max="2" width="3.75390625" style="1" customWidth="1"/>
    <col min="3" max="3" width="2.125" style="1" customWidth="1"/>
    <col min="4" max="4" width="17.75390625" style="1" customWidth="1"/>
    <col min="5" max="5" width="14.375" style="1" customWidth="1"/>
    <col min="6" max="6" width="22.75390625" style="1" customWidth="1"/>
    <col min="7" max="7" width="5.125" style="1" customWidth="1"/>
    <col min="8" max="11" width="15.75390625" style="1" customWidth="1"/>
    <col min="12" max="14" width="8.875" style="1" customWidth="1"/>
    <col min="15" max="15" width="14.125" style="1" customWidth="1"/>
    <col min="16" max="17" width="8.875" style="1" customWidth="1"/>
    <col min="18" max="18" width="16.75390625" style="1" customWidth="1"/>
    <col min="19" max="16384" width="8.875" style="1" customWidth="1"/>
  </cols>
  <sheetData>
    <row r="1" spans="9:12" ht="12.75">
      <c r="I1" s="2"/>
      <c r="J1" s="2"/>
      <c r="K1" s="45" t="s">
        <v>59</v>
      </c>
      <c r="L1" s="2"/>
    </row>
    <row r="2" spans="9:12" ht="12.75">
      <c r="I2" s="2"/>
      <c r="J2" s="2"/>
      <c r="K2" s="45"/>
      <c r="L2" s="2"/>
    </row>
    <row r="3" spans="1:11" ht="28.5" customHeight="1">
      <c r="A3" s="4"/>
      <c r="B3" s="5" t="s">
        <v>13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5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6" t="s">
        <v>0</v>
      </c>
      <c r="B6" s="7"/>
      <c r="C6" s="7"/>
      <c r="D6" s="7"/>
      <c r="E6" s="7"/>
      <c r="F6" s="8"/>
      <c r="G6" s="9"/>
      <c r="H6" s="47"/>
      <c r="I6" s="10"/>
      <c r="J6" s="10"/>
      <c r="K6" s="11"/>
    </row>
    <row r="7" spans="1:11" ht="12.75">
      <c r="A7" s="12" t="s">
        <v>1</v>
      </c>
      <c r="B7" s="4"/>
      <c r="C7" s="4"/>
      <c r="D7" s="4"/>
      <c r="E7" s="4"/>
      <c r="F7" s="13"/>
      <c r="G7" s="46" t="s">
        <v>2</v>
      </c>
      <c r="H7" s="25" t="s">
        <v>12</v>
      </c>
      <c r="I7" s="4" t="s">
        <v>3</v>
      </c>
      <c r="J7" s="4"/>
      <c r="K7" s="13"/>
    </row>
    <row r="8" spans="1:11" ht="12.75">
      <c r="A8" s="12"/>
      <c r="B8" s="4"/>
      <c r="C8" s="4"/>
      <c r="D8" s="4"/>
      <c r="E8" s="4"/>
      <c r="F8" s="13"/>
      <c r="G8" s="35"/>
      <c r="H8" s="27" t="s">
        <v>4</v>
      </c>
      <c r="I8" s="4"/>
      <c r="J8" s="16" t="s">
        <v>30</v>
      </c>
      <c r="K8" s="13"/>
    </row>
    <row r="9" spans="1:11" ht="12.75">
      <c r="A9" s="12"/>
      <c r="B9" s="4"/>
      <c r="C9" s="4"/>
      <c r="D9" s="4"/>
      <c r="E9" s="4"/>
      <c r="F9" s="13"/>
      <c r="G9" s="35"/>
      <c r="H9" s="32" t="s">
        <v>29</v>
      </c>
      <c r="I9" s="17"/>
      <c r="J9" s="17"/>
      <c r="K9" s="18"/>
    </row>
    <row r="10" spans="1:11" ht="12.75">
      <c r="A10" s="12"/>
      <c r="B10" s="4"/>
      <c r="C10" s="4"/>
      <c r="D10" s="4"/>
      <c r="E10" s="4"/>
      <c r="F10" s="13"/>
      <c r="G10" s="14"/>
      <c r="H10" s="4" t="s">
        <v>5</v>
      </c>
      <c r="I10" s="18"/>
      <c r="J10" s="19" t="s">
        <v>6</v>
      </c>
      <c r="K10" s="19" t="s">
        <v>7</v>
      </c>
    </row>
    <row r="11" spans="1:11" ht="12.75">
      <c r="A11" s="12" t="s">
        <v>0</v>
      </c>
      <c r="B11" s="4"/>
      <c r="C11" s="4"/>
      <c r="D11" s="4"/>
      <c r="E11" s="4"/>
      <c r="F11" s="13"/>
      <c r="G11" s="20"/>
      <c r="H11" s="7" t="s">
        <v>8</v>
      </c>
      <c r="I11" s="21"/>
      <c r="J11" s="21"/>
      <c r="K11" s="22"/>
    </row>
    <row r="12" spans="1:11" ht="12.75">
      <c r="A12" s="23">
        <v>1</v>
      </c>
      <c r="B12" s="21"/>
      <c r="C12" s="21"/>
      <c r="D12" s="21"/>
      <c r="E12" s="21"/>
      <c r="F12" s="21"/>
      <c r="G12" s="24">
        <v>2</v>
      </c>
      <c r="H12" s="21">
        <v>3</v>
      </c>
      <c r="I12" s="24">
        <v>4</v>
      </c>
      <c r="J12" s="24">
        <v>5</v>
      </c>
      <c r="K12" s="22">
        <v>6</v>
      </c>
    </row>
    <row r="13" spans="1:11" ht="12.75">
      <c r="A13" s="12"/>
      <c r="B13" s="4"/>
      <c r="C13" s="4"/>
      <c r="D13" s="4"/>
      <c r="E13" s="4"/>
      <c r="F13" s="4"/>
      <c r="G13" s="25"/>
      <c r="H13" s="25"/>
      <c r="I13" s="25"/>
      <c r="J13" s="25"/>
      <c r="K13" s="25"/>
    </row>
    <row r="14" spans="1:11" ht="12.75">
      <c r="A14" s="26" t="s">
        <v>14</v>
      </c>
      <c r="B14" s="3"/>
      <c r="C14" s="3"/>
      <c r="D14" s="3"/>
      <c r="E14" s="3"/>
      <c r="F14" s="3"/>
      <c r="G14" s="27">
        <v>1</v>
      </c>
      <c r="H14" s="28">
        <f>H17+H56</f>
        <v>15400000</v>
      </c>
      <c r="I14" s="28">
        <f>J14-K14</f>
        <v>20538830</v>
      </c>
      <c r="J14" s="28">
        <f>J17+J56</f>
        <v>160944645</v>
      </c>
      <c r="K14" s="28">
        <f>K17+K56</f>
        <v>140405815</v>
      </c>
    </row>
    <row r="15" spans="1:11" ht="12.75">
      <c r="A15" s="30"/>
      <c r="B15" s="31"/>
      <c r="C15" s="31"/>
      <c r="D15" s="31"/>
      <c r="E15" s="31"/>
      <c r="F15" s="31"/>
      <c r="G15" s="32"/>
      <c r="H15" s="33"/>
      <c r="I15" s="33"/>
      <c r="J15" s="33"/>
      <c r="K15" s="33"/>
    </row>
    <row r="16" spans="1:11" ht="12.75">
      <c r="A16" s="35"/>
      <c r="B16" s="3"/>
      <c r="C16" s="3"/>
      <c r="E16" s="3"/>
      <c r="F16" s="3"/>
      <c r="G16" s="27"/>
      <c r="H16" s="29"/>
      <c r="I16" s="28"/>
      <c r="J16" s="29"/>
      <c r="K16" s="29"/>
    </row>
    <row r="17" spans="1:11" ht="12.75">
      <c r="A17" s="35" t="s">
        <v>9</v>
      </c>
      <c r="B17" s="36"/>
      <c r="C17" s="3"/>
      <c r="D17" s="3"/>
      <c r="E17" s="3"/>
      <c r="F17" s="3"/>
      <c r="G17" s="27">
        <v>2</v>
      </c>
      <c r="H17" s="29">
        <f>H19+H21+H38+H40+H44+H46</f>
        <v>20419766</v>
      </c>
      <c r="I17" s="28">
        <f aca="true" t="shared" si="0" ref="I17:I81">J17-K17</f>
        <v>22361605</v>
      </c>
      <c r="J17" s="29">
        <f>J19+J21+J38+J40+J42+J44+J46</f>
        <v>118892417</v>
      </c>
      <c r="K17" s="29">
        <f>K19+K21+K38+K40+K42+K44+K46</f>
        <v>96530812</v>
      </c>
    </row>
    <row r="18" spans="1:18" ht="12.75">
      <c r="A18" s="37"/>
      <c r="B18" s="36"/>
      <c r="C18" s="3"/>
      <c r="D18" s="36"/>
      <c r="E18" s="3"/>
      <c r="F18" s="3"/>
      <c r="G18" s="27"/>
      <c r="H18" s="29"/>
      <c r="I18" s="28"/>
      <c r="J18" s="29"/>
      <c r="K18" s="29"/>
      <c r="R18" s="36"/>
    </row>
    <row r="19" spans="1:18" ht="12.75">
      <c r="A19" s="35"/>
      <c r="B19" s="3" t="s">
        <v>27</v>
      </c>
      <c r="C19" s="3"/>
      <c r="D19" s="3"/>
      <c r="E19" s="3"/>
      <c r="F19" s="3"/>
      <c r="G19" s="27">
        <v>3</v>
      </c>
      <c r="H19" s="29">
        <v>26746200</v>
      </c>
      <c r="I19" s="28">
        <f t="shared" si="0"/>
        <v>18000000</v>
      </c>
      <c r="J19" s="29">
        <v>18000000</v>
      </c>
      <c r="K19" s="29"/>
      <c r="R19" s="3"/>
    </row>
    <row r="20" spans="1:18" ht="12.75">
      <c r="A20" s="35"/>
      <c r="B20" s="3"/>
      <c r="C20" s="3"/>
      <c r="D20" s="3"/>
      <c r="E20" s="3"/>
      <c r="F20" s="3"/>
      <c r="G20" s="27"/>
      <c r="H20" s="29"/>
      <c r="I20" s="28"/>
      <c r="J20" s="29"/>
      <c r="K20" s="29"/>
      <c r="R20" s="3"/>
    </row>
    <row r="21" spans="1:18" ht="12.75">
      <c r="A21" s="35"/>
      <c r="B21" s="48" t="s">
        <v>28</v>
      </c>
      <c r="C21" s="3"/>
      <c r="D21" s="3"/>
      <c r="E21" s="3"/>
      <c r="F21" s="3"/>
      <c r="G21" s="27">
        <v>4</v>
      </c>
      <c r="H21" s="29">
        <f>H23+H31+H33</f>
        <v>5675343</v>
      </c>
      <c r="I21" s="28">
        <f t="shared" si="0"/>
        <v>8283958</v>
      </c>
      <c r="J21" s="29">
        <f>J23+J31+J33</f>
        <v>62315162</v>
      </c>
      <c r="K21" s="29">
        <f>K23+K31+K33</f>
        <v>54031204</v>
      </c>
      <c r="R21" s="3"/>
    </row>
    <row r="22" spans="1:18" ht="12.75">
      <c r="A22" s="35"/>
      <c r="B22" s="48"/>
      <c r="C22" s="3"/>
      <c r="D22" s="3"/>
      <c r="E22" s="3"/>
      <c r="F22" s="3"/>
      <c r="G22" s="27"/>
      <c r="H22" s="29"/>
      <c r="I22" s="28"/>
      <c r="J22" s="29"/>
      <c r="K22" s="29"/>
      <c r="R22" s="3"/>
    </row>
    <row r="23" spans="1:18" ht="12.75">
      <c r="A23" s="35"/>
      <c r="B23" s="48" t="s">
        <v>15</v>
      </c>
      <c r="C23" s="3"/>
      <c r="D23" s="3"/>
      <c r="E23" s="3"/>
      <c r="F23" s="3"/>
      <c r="G23" s="27">
        <v>5</v>
      </c>
      <c r="H23" s="29">
        <f>H25+H27</f>
        <v>7004596</v>
      </c>
      <c r="I23" s="28">
        <f t="shared" si="0"/>
        <v>9123532</v>
      </c>
      <c r="J23" s="29">
        <f>J25+J27</f>
        <v>59705162</v>
      </c>
      <c r="K23" s="29">
        <f>K25+K27</f>
        <v>50581630</v>
      </c>
      <c r="R23" s="3"/>
    </row>
    <row r="24" spans="1:18" ht="12.75">
      <c r="A24" s="35"/>
      <c r="B24" s="3"/>
      <c r="C24" s="3"/>
      <c r="D24" s="3"/>
      <c r="E24" s="3"/>
      <c r="F24" s="3"/>
      <c r="G24" s="27"/>
      <c r="H24" s="29"/>
      <c r="I24" s="28"/>
      <c r="J24" s="29"/>
      <c r="K24" s="29"/>
      <c r="R24" s="3"/>
    </row>
    <row r="25" spans="1:18" ht="12.75">
      <c r="A25" s="35"/>
      <c r="B25" s="48"/>
      <c r="C25" s="48"/>
      <c r="D25" s="48" t="s">
        <v>16</v>
      </c>
      <c r="E25" s="3"/>
      <c r="F25" s="3"/>
      <c r="G25" s="27">
        <v>6</v>
      </c>
      <c r="H25" s="29">
        <v>-4328374</v>
      </c>
      <c r="I25" s="28">
        <f t="shared" si="0"/>
        <v>-28665</v>
      </c>
      <c r="J25" s="29">
        <v>34367874</v>
      </c>
      <c r="K25" s="29">
        <v>34396539</v>
      </c>
      <c r="R25" s="3"/>
    </row>
    <row r="26" spans="1:18" ht="12.75">
      <c r="A26" s="35"/>
      <c r="B26" s="3"/>
      <c r="C26" s="3"/>
      <c r="D26" s="3"/>
      <c r="E26" s="3"/>
      <c r="F26" s="3"/>
      <c r="G26" s="27"/>
      <c r="H26" s="29"/>
      <c r="I26" s="28"/>
      <c r="J26" s="29"/>
      <c r="K26" s="29"/>
      <c r="R26" s="3"/>
    </row>
    <row r="27" spans="1:18" ht="12.75">
      <c r="A27" s="35"/>
      <c r="B27" s="3"/>
      <c r="C27" s="3"/>
      <c r="D27" s="3" t="s">
        <v>17</v>
      </c>
      <c r="E27" s="3"/>
      <c r="F27" s="3"/>
      <c r="G27" s="27">
        <v>7</v>
      </c>
      <c r="H27" s="29">
        <f>H28+H29</f>
        <v>11332970</v>
      </c>
      <c r="I27" s="28">
        <f t="shared" si="0"/>
        <v>9152197</v>
      </c>
      <c r="J27" s="29">
        <f>J28+J29</f>
        <v>25337288</v>
      </c>
      <c r="K27" s="29">
        <f>K28+K29</f>
        <v>16185091</v>
      </c>
      <c r="R27" s="3"/>
    </row>
    <row r="28" spans="1:11" ht="12.75">
      <c r="A28" s="35"/>
      <c r="B28" s="3"/>
      <c r="C28" s="3"/>
      <c r="D28" s="3" t="s">
        <v>25</v>
      </c>
      <c r="E28" s="3"/>
      <c r="F28" s="3"/>
      <c r="G28" s="27">
        <v>8</v>
      </c>
      <c r="H28" s="29">
        <v>1024379</v>
      </c>
      <c r="I28" s="28">
        <f t="shared" si="0"/>
        <v>-2144110</v>
      </c>
      <c r="J28" s="29">
        <v>3085000</v>
      </c>
      <c r="K28" s="29">
        <v>5229110</v>
      </c>
    </row>
    <row r="29" spans="1:11" ht="12.75">
      <c r="A29" s="35"/>
      <c r="B29" s="3"/>
      <c r="C29" s="3"/>
      <c r="D29" s="3" t="s">
        <v>26</v>
      </c>
      <c r="E29" s="3"/>
      <c r="F29" s="3"/>
      <c r="G29" s="27">
        <v>9</v>
      </c>
      <c r="H29" s="29">
        <v>10308591</v>
      </c>
      <c r="I29" s="28">
        <f t="shared" si="0"/>
        <v>11296307</v>
      </c>
      <c r="J29" s="29">
        <v>22252288</v>
      </c>
      <c r="K29" s="29">
        <v>10955981</v>
      </c>
    </row>
    <row r="30" spans="1:11" ht="12.75">
      <c r="A30" s="35"/>
      <c r="B30" s="3"/>
      <c r="C30" s="3"/>
      <c r="D30" s="3"/>
      <c r="E30" s="3"/>
      <c r="F30" s="3"/>
      <c r="G30" s="27"/>
      <c r="H30" s="29"/>
      <c r="I30" s="28"/>
      <c r="J30" s="29"/>
      <c r="K30" s="29"/>
    </row>
    <row r="31" spans="1:11" ht="12.75">
      <c r="A31" s="35"/>
      <c r="B31" s="48" t="s">
        <v>31</v>
      </c>
      <c r="C31" s="3"/>
      <c r="D31" s="3"/>
      <c r="E31" s="3"/>
      <c r="F31" s="3"/>
      <c r="G31" s="27">
        <v>10</v>
      </c>
      <c r="H31" s="29">
        <v>1436519</v>
      </c>
      <c r="I31" s="28">
        <f t="shared" si="0"/>
        <v>2050479</v>
      </c>
      <c r="J31" s="29">
        <v>2610000</v>
      </c>
      <c r="K31" s="29">
        <v>559521</v>
      </c>
    </row>
    <row r="32" spans="1:11" ht="12.75">
      <c r="A32" s="35"/>
      <c r="B32" s="3"/>
      <c r="C32" s="3"/>
      <c r="D32" s="3"/>
      <c r="E32" s="3"/>
      <c r="F32" s="3"/>
      <c r="G32" s="27"/>
      <c r="H32" s="29"/>
      <c r="I32" s="28"/>
      <c r="J32" s="29"/>
      <c r="K32" s="29"/>
    </row>
    <row r="33" spans="1:11" ht="12.75">
      <c r="A33" s="35"/>
      <c r="B33" s="48" t="s">
        <v>42</v>
      </c>
      <c r="C33" s="3"/>
      <c r="D33" s="3"/>
      <c r="E33" s="3"/>
      <c r="F33" s="3"/>
      <c r="G33" s="27">
        <v>11</v>
      </c>
      <c r="H33" s="29">
        <f>H34+H35+H36</f>
        <v>-2765772</v>
      </c>
      <c r="I33" s="28">
        <f t="shared" si="0"/>
        <v>-2890053</v>
      </c>
      <c r="J33" s="29"/>
      <c r="K33" s="29">
        <f>K34+K35+K36</f>
        <v>2890053</v>
      </c>
    </row>
    <row r="34" spans="1:11" ht="12.75">
      <c r="A34" s="35"/>
      <c r="B34" s="48"/>
      <c r="C34" s="48"/>
      <c r="D34" s="48" t="s">
        <v>18</v>
      </c>
      <c r="E34" s="3"/>
      <c r="F34" s="3"/>
      <c r="G34" s="27">
        <v>12</v>
      </c>
      <c r="H34" s="29">
        <v>-1892938</v>
      </c>
      <c r="I34" s="28">
        <f t="shared" si="0"/>
        <v>-2033599</v>
      </c>
      <c r="J34" s="29"/>
      <c r="K34" s="29">
        <v>2033599</v>
      </c>
    </row>
    <row r="35" spans="1:11" ht="12.75">
      <c r="A35" s="35"/>
      <c r="B35" s="48"/>
      <c r="C35" s="3"/>
      <c r="D35" s="3" t="s">
        <v>19</v>
      </c>
      <c r="E35" s="3"/>
      <c r="F35" s="3"/>
      <c r="G35" s="27">
        <v>13</v>
      </c>
      <c r="H35" s="29">
        <v>-670275</v>
      </c>
      <c r="I35" s="28">
        <f t="shared" si="0"/>
        <v>-782772</v>
      </c>
      <c r="J35" s="29"/>
      <c r="K35" s="29">
        <v>782772</v>
      </c>
    </row>
    <row r="36" spans="1:11" ht="12.75">
      <c r="A36" s="35"/>
      <c r="B36" s="48"/>
      <c r="C36" s="3"/>
      <c r="D36" s="3" t="s">
        <v>20</v>
      </c>
      <c r="E36" s="3"/>
      <c r="F36" s="3"/>
      <c r="G36" s="27">
        <v>14</v>
      </c>
      <c r="H36" s="29">
        <v>-202559</v>
      </c>
      <c r="I36" s="28">
        <f t="shared" si="0"/>
        <v>-73682</v>
      </c>
      <c r="J36" s="29"/>
      <c r="K36" s="29">
        <v>73682</v>
      </c>
    </row>
    <row r="37" spans="1:11" ht="12.75">
      <c r="A37" s="35"/>
      <c r="B37" s="48"/>
      <c r="C37" s="3"/>
      <c r="D37" s="3"/>
      <c r="E37" s="3"/>
      <c r="F37" s="3"/>
      <c r="G37" s="27"/>
      <c r="H37" s="29"/>
      <c r="I37" s="28"/>
      <c r="J37" s="29"/>
      <c r="K37" s="29"/>
    </row>
    <row r="38" spans="1:11" ht="12.75">
      <c r="A38" s="35"/>
      <c r="B38" s="3" t="s">
        <v>21</v>
      </c>
      <c r="C38" s="3"/>
      <c r="D38" s="3"/>
      <c r="E38" s="3"/>
      <c r="F38" s="3"/>
      <c r="G38" s="27">
        <v>15</v>
      </c>
      <c r="H38" s="29">
        <v>-2891767</v>
      </c>
      <c r="I38" s="28">
        <f t="shared" si="0"/>
        <v>-123037</v>
      </c>
      <c r="J38" s="29">
        <v>6275</v>
      </c>
      <c r="K38" s="29">
        <v>129312</v>
      </c>
    </row>
    <row r="39" spans="1:11" ht="12.75">
      <c r="A39" s="35"/>
      <c r="B39" s="3"/>
      <c r="C39" s="3"/>
      <c r="D39" s="3"/>
      <c r="E39" s="3"/>
      <c r="F39" s="3"/>
      <c r="G39" s="27"/>
      <c r="H39" s="29"/>
      <c r="I39" s="28"/>
      <c r="J39" s="29"/>
      <c r="K39" s="29"/>
    </row>
    <row r="40" spans="1:11" ht="12.75">
      <c r="A40" s="35"/>
      <c r="B40" s="3" t="s">
        <v>22</v>
      </c>
      <c r="C40" s="3"/>
      <c r="D40" s="3"/>
      <c r="E40" s="3"/>
      <c r="F40" s="3"/>
      <c r="G40" s="27">
        <v>16</v>
      </c>
      <c r="H40" s="29">
        <v>-3392734</v>
      </c>
      <c r="I40" s="28">
        <f t="shared" si="0"/>
        <v>-2520000</v>
      </c>
      <c r="J40" s="29"/>
      <c r="K40" s="29">
        <v>2520000</v>
      </c>
    </row>
    <row r="41" spans="1:11" ht="12.75">
      <c r="A41" s="35"/>
      <c r="B41" s="3"/>
      <c r="C41" s="3"/>
      <c r="D41" s="3"/>
      <c r="E41" s="3"/>
      <c r="F41" s="3"/>
      <c r="G41" s="27"/>
      <c r="H41" s="29"/>
      <c r="I41" s="28"/>
      <c r="J41" s="29"/>
      <c r="K41" s="29"/>
    </row>
    <row r="42" spans="1:11" ht="12.75">
      <c r="A42" s="35"/>
      <c r="B42" s="3" t="s">
        <v>45</v>
      </c>
      <c r="C42" s="3"/>
      <c r="D42" s="3"/>
      <c r="E42" s="3"/>
      <c r="F42" s="3"/>
      <c r="G42" s="27">
        <v>17</v>
      </c>
      <c r="H42" s="29"/>
      <c r="I42" s="28">
        <f t="shared" si="0"/>
        <v>218000</v>
      </c>
      <c r="J42" s="29">
        <v>218000</v>
      </c>
      <c r="K42" s="29"/>
    </row>
    <row r="43" spans="1:11" ht="12.75">
      <c r="A43" s="35"/>
      <c r="B43" s="3"/>
      <c r="C43" s="3"/>
      <c r="D43" s="38"/>
      <c r="E43" s="3"/>
      <c r="F43" s="3"/>
      <c r="G43" s="27"/>
      <c r="H43" s="29"/>
      <c r="I43" s="28"/>
      <c r="J43" s="29"/>
      <c r="K43" s="29"/>
    </row>
    <row r="44" spans="1:11" ht="12.75">
      <c r="A44" s="35"/>
      <c r="B44" s="3" t="s">
        <v>46</v>
      </c>
      <c r="C44" s="3"/>
      <c r="D44" s="3"/>
      <c r="E44" s="3"/>
      <c r="F44" s="3"/>
      <c r="G44" s="27">
        <v>18</v>
      </c>
      <c r="H44" s="29">
        <v>-799898</v>
      </c>
      <c r="I44" s="28">
        <f t="shared" si="0"/>
        <v>-1300000</v>
      </c>
      <c r="J44" s="29">
        <v>28700000</v>
      </c>
      <c r="K44" s="29">
        <v>30000000</v>
      </c>
    </row>
    <row r="45" spans="1:11" ht="12.75">
      <c r="A45" s="35"/>
      <c r="B45" s="3"/>
      <c r="C45" s="3"/>
      <c r="D45" s="3"/>
      <c r="E45" s="3"/>
      <c r="F45" s="3"/>
      <c r="G45" s="27"/>
      <c r="H45" s="29"/>
      <c r="I45" s="28"/>
      <c r="J45" s="29"/>
      <c r="K45" s="29"/>
    </row>
    <row r="46" spans="1:11" ht="12.75">
      <c r="A46" s="35"/>
      <c r="B46" s="3" t="s">
        <v>47</v>
      </c>
      <c r="C46" s="3"/>
      <c r="D46" s="38"/>
      <c r="E46" s="3"/>
      <c r="F46" s="3"/>
      <c r="G46" s="27">
        <v>19</v>
      </c>
      <c r="H46" s="29">
        <v>-4917378</v>
      </c>
      <c r="I46" s="28">
        <f t="shared" si="0"/>
        <v>-197316</v>
      </c>
      <c r="J46" s="29">
        <v>9652980</v>
      </c>
      <c r="K46" s="29">
        <v>9850296</v>
      </c>
    </row>
    <row r="47" spans="1:11" ht="12.75">
      <c r="A47" s="39"/>
      <c r="B47" s="31"/>
      <c r="C47" s="31"/>
      <c r="D47" s="49"/>
      <c r="E47" s="31"/>
      <c r="F47" s="31"/>
      <c r="G47" s="32"/>
      <c r="H47" s="34"/>
      <c r="I47" s="33"/>
      <c r="J47" s="34"/>
      <c r="K47" s="34"/>
    </row>
    <row r="48" spans="1:11" ht="12.75">
      <c r="A48" s="6" t="s">
        <v>0</v>
      </c>
      <c r="B48" s="7"/>
      <c r="C48" s="7"/>
      <c r="D48" s="7"/>
      <c r="E48" s="7"/>
      <c r="F48" s="8"/>
      <c r="G48" s="9"/>
      <c r="H48" s="47"/>
      <c r="I48" s="10"/>
      <c r="J48" s="10"/>
      <c r="K48" s="11"/>
    </row>
    <row r="49" spans="1:11" ht="12.75">
      <c r="A49" s="12" t="s">
        <v>1</v>
      </c>
      <c r="B49" s="4"/>
      <c r="C49" s="4"/>
      <c r="D49" s="4"/>
      <c r="E49" s="4"/>
      <c r="F49" s="13"/>
      <c r="G49" s="46" t="s">
        <v>2</v>
      </c>
      <c r="H49" s="25" t="s">
        <v>12</v>
      </c>
      <c r="I49" s="4" t="s">
        <v>3</v>
      </c>
      <c r="J49" s="4"/>
      <c r="K49" s="13"/>
    </row>
    <row r="50" spans="1:11" ht="12.75">
      <c r="A50" s="12"/>
      <c r="B50" s="4"/>
      <c r="C50" s="4"/>
      <c r="D50" s="4"/>
      <c r="E50" s="4"/>
      <c r="F50" s="13"/>
      <c r="G50" s="35"/>
      <c r="H50" s="27" t="s">
        <v>4</v>
      </c>
      <c r="I50" s="4"/>
      <c r="J50" s="16" t="s">
        <v>30</v>
      </c>
      <c r="K50" s="13"/>
    </row>
    <row r="51" spans="1:11" ht="12.75">
      <c r="A51" s="12"/>
      <c r="B51" s="4"/>
      <c r="C51" s="4"/>
      <c r="D51" s="4"/>
      <c r="E51" s="4"/>
      <c r="F51" s="13"/>
      <c r="G51" s="35"/>
      <c r="H51" s="32" t="s">
        <v>29</v>
      </c>
      <c r="I51" s="17"/>
      <c r="J51" s="17"/>
      <c r="K51" s="18"/>
    </row>
    <row r="52" spans="1:11" ht="12.75">
      <c r="A52" s="12"/>
      <c r="B52" s="4"/>
      <c r="C52" s="4"/>
      <c r="D52" s="4"/>
      <c r="E52" s="4"/>
      <c r="F52" s="13"/>
      <c r="G52" s="14"/>
      <c r="H52" s="4" t="s">
        <v>5</v>
      </c>
      <c r="I52" s="18"/>
      <c r="J52" s="19" t="s">
        <v>6</v>
      </c>
      <c r="K52" s="19" t="s">
        <v>7</v>
      </c>
    </row>
    <row r="53" spans="1:11" ht="12.75">
      <c r="A53" s="12" t="s">
        <v>0</v>
      </c>
      <c r="B53" s="4"/>
      <c r="C53" s="4"/>
      <c r="D53" s="4"/>
      <c r="E53" s="4"/>
      <c r="F53" s="13"/>
      <c r="G53" s="20"/>
      <c r="H53" s="7" t="s">
        <v>8</v>
      </c>
      <c r="I53" s="21"/>
      <c r="J53" s="21"/>
      <c r="K53" s="22"/>
    </row>
    <row r="54" spans="1:11" ht="12.75">
      <c r="A54" s="23">
        <v>1</v>
      </c>
      <c r="B54" s="21"/>
      <c r="C54" s="21"/>
      <c r="D54" s="21"/>
      <c r="E54" s="21"/>
      <c r="F54" s="21"/>
      <c r="G54" s="24">
        <v>2</v>
      </c>
      <c r="H54" s="21">
        <v>3</v>
      </c>
      <c r="I54" s="24">
        <v>4</v>
      </c>
      <c r="J54" s="24">
        <v>5</v>
      </c>
      <c r="K54" s="22">
        <v>6</v>
      </c>
    </row>
    <row r="55" spans="1:11" ht="12.75">
      <c r="A55" s="12"/>
      <c r="B55" s="4"/>
      <c r="C55" s="4"/>
      <c r="D55" s="4"/>
      <c r="E55" s="4"/>
      <c r="F55" s="4"/>
      <c r="G55" s="25"/>
      <c r="H55" s="47"/>
      <c r="I55" s="28"/>
      <c r="J55" s="47"/>
      <c r="K55" s="47"/>
    </row>
    <row r="56" spans="1:11" ht="12.75">
      <c r="A56" s="35" t="s">
        <v>10</v>
      </c>
      <c r="B56" s="3"/>
      <c r="C56" s="3"/>
      <c r="D56" s="3"/>
      <c r="E56" s="3"/>
      <c r="F56" s="3"/>
      <c r="G56" s="27">
        <v>20</v>
      </c>
      <c r="H56" s="29">
        <f>H59+H61+H63+H73+H77+H79+H81+H83+H86+H88+H91+H93+H95</f>
        <v>-5019766</v>
      </c>
      <c r="I56" s="28">
        <f t="shared" si="0"/>
        <v>-1822775</v>
      </c>
      <c r="J56" s="29">
        <f>J59+J61+J63+J73+J77+J79+J81+J83+J86+J88+J91+J93+J95</f>
        <v>42052228</v>
      </c>
      <c r="K56" s="29">
        <f>K59+K61+K63+K73+K77+K79+K81+K83+K86+K88+K91+K93+K95</f>
        <v>43875003</v>
      </c>
    </row>
    <row r="57" spans="1:11" ht="12.75">
      <c r="A57" s="35"/>
      <c r="B57" s="3"/>
      <c r="C57" s="3"/>
      <c r="D57" s="3"/>
      <c r="E57" s="3"/>
      <c r="F57" s="3"/>
      <c r="G57" s="27"/>
      <c r="H57" s="29"/>
      <c r="I57" s="28"/>
      <c r="J57" s="29"/>
      <c r="K57" s="29"/>
    </row>
    <row r="58" spans="1:11" ht="12.75">
      <c r="A58" s="35"/>
      <c r="B58" s="3" t="s">
        <v>43</v>
      </c>
      <c r="C58" s="3"/>
      <c r="D58" s="3"/>
      <c r="E58" s="3"/>
      <c r="F58" s="3"/>
      <c r="G58" s="27"/>
      <c r="H58" s="29"/>
      <c r="I58" s="28"/>
      <c r="J58" s="29"/>
      <c r="K58" s="29"/>
    </row>
    <row r="59" spans="1:11" ht="12.75">
      <c r="A59" s="35"/>
      <c r="B59" s="3"/>
      <c r="C59" s="3" t="s">
        <v>44</v>
      </c>
      <c r="D59" s="3"/>
      <c r="E59" s="3"/>
      <c r="F59" s="3"/>
      <c r="G59" s="27">
        <v>21</v>
      </c>
      <c r="H59" s="29">
        <v>-75496</v>
      </c>
      <c r="I59" s="28">
        <f t="shared" si="0"/>
        <v>75700</v>
      </c>
      <c r="J59" s="29">
        <v>75700</v>
      </c>
      <c r="K59" s="29"/>
    </row>
    <row r="60" spans="1:11" ht="12.75">
      <c r="A60" s="35"/>
      <c r="B60" s="3"/>
      <c r="C60" s="3"/>
      <c r="D60" s="3"/>
      <c r="E60" s="3"/>
      <c r="F60" s="3"/>
      <c r="G60" s="27"/>
      <c r="H60" s="29"/>
      <c r="I60" s="28"/>
      <c r="J60" s="29"/>
      <c r="K60" s="29"/>
    </row>
    <row r="61" spans="1:11" ht="12.75">
      <c r="A61" s="35"/>
      <c r="B61" s="3" t="s">
        <v>32</v>
      </c>
      <c r="C61" s="3"/>
      <c r="D61" s="3"/>
      <c r="E61" s="3"/>
      <c r="F61" s="3"/>
      <c r="G61" s="27">
        <v>22</v>
      </c>
      <c r="H61" s="29">
        <v>-43120</v>
      </c>
      <c r="I61" s="28">
        <f t="shared" si="0"/>
        <v>-1133404</v>
      </c>
      <c r="J61" s="29">
        <v>9567</v>
      </c>
      <c r="K61" s="29">
        <v>1142971</v>
      </c>
    </row>
    <row r="62" spans="1:11" ht="12.75">
      <c r="A62" s="35"/>
      <c r="B62" s="3"/>
      <c r="C62" s="3"/>
      <c r="D62" s="3"/>
      <c r="E62" s="3"/>
      <c r="F62" s="3"/>
      <c r="G62" s="27"/>
      <c r="H62" s="29"/>
      <c r="I62" s="28"/>
      <c r="J62" s="29"/>
      <c r="K62" s="29"/>
    </row>
    <row r="63" spans="1:11" ht="12.75">
      <c r="A63" s="35"/>
      <c r="B63" s="3" t="s">
        <v>33</v>
      </c>
      <c r="C63" s="3"/>
      <c r="D63" s="3"/>
      <c r="E63" s="3"/>
      <c r="F63" s="3"/>
      <c r="G63" s="27">
        <v>23</v>
      </c>
      <c r="H63" s="29">
        <f>H64+H65+H66+H67+H68+H69+H70+H71</f>
        <v>-1744277</v>
      </c>
      <c r="I63" s="28">
        <f t="shared" si="0"/>
        <v>-2300809</v>
      </c>
      <c r="J63" s="29">
        <f>J64+J65+J66+J67+J68+J69+J70+J71</f>
        <v>2769390</v>
      </c>
      <c r="K63" s="29">
        <f>K64+K65+K66+K67+K68+K69+K70+K71</f>
        <v>5070199</v>
      </c>
    </row>
    <row r="64" spans="1:11" ht="12.75">
      <c r="A64" s="35"/>
      <c r="B64" s="3"/>
      <c r="C64" s="3" t="s">
        <v>11</v>
      </c>
      <c r="D64" s="3"/>
      <c r="E64" s="3"/>
      <c r="F64" s="3"/>
      <c r="G64" s="27">
        <v>24</v>
      </c>
      <c r="H64" s="29">
        <v>-2333517</v>
      </c>
      <c r="I64" s="28">
        <f t="shared" si="0"/>
        <v>-3965558</v>
      </c>
      <c r="J64" s="29"/>
      <c r="K64" s="29">
        <v>3965558</v>
      </c>
    </row>
    <row r="65" spans="1:11" ht="12.75">
      <c r="A65" s="35"/>
      <c r="B65" s="3"/>
      <c r="C65" s="3" t="s">
        <v>34</v>
      </c>
      <c r="D65" s="3"/>
      <c r="E65" s="3"/>
      <c r="F65" s="3"/>
      <c r="G65" s="27">
        <v>25</v>
      </c>
      <c r="H65" s="29">
        <v>427216</v>
      </c>
      <c r="I65" s="28">
        <f t="shared" si="0"/>
        <v>974110</v>
      </c>
      <c r="J65" s="29">
        <v>1665637</v>
      </c>
      <c r="K65" s="29">
        <v>691527</v>
      </c>
    </row>
    <row r="66" spans="1:15" ht="12.75">
      <c r="A66" s="35"/>
      <c r="B66" s="3"/>
      <c r="C66" s="3" t="s">
        <v>35</v>
      </c>
      <c r="D66" s="3"/>
      <c r="E66" s="3"/>
      <c r="F66" s="3"/>
      <c r="G66" s="27">
        <v>26</v>
      </c>
      <c r="H66" s="29">
        <v>361375</v>
      </c>
      <c r="I66" s="28">
        <f t="shared" si="0"/>
        <v>543151</v>
      </c>
      <c r="J66" s="29">
        <v>587000</v>
      </c>
      <c r="K66" s="29">
        <v>43849</v>
      </c>
      <c r="O66" s="50"/>
    </row>
    <row r="67" spans="1:11" ht="12.75">
      <c r="A67" s="35"/>
      <c r="B67" s="3"/>
      <c r="C67" s="3" t="s">
        <v>38</v>
      </c>
      <c r="D67" s="3"/>
      <c r="E67" s="3"/>
      <c r="F67" s="3"/>
      <c r="G67" s="27">
        <v>27</v>
      </c>
      <c r="H67" s="29">
        <v>137531</v>
      </c>
      <c r="I67" s="28">
        <f t="shared" si="0"/>
        <v>486753</v>
      </c>
      <c r="J67" s="29">
        <v>486753</v>
      </c>
      <c r="K67" s="29"/>
    </row>
    <row r="68" spans="1:11" ht="12.75">
      <c r="A68" s="35"/>
      <c r="B68" s="3"/>
      <c r="C68" s="3" t="s">
        <v>36</v>
      </c>
      <c r="D68" s="3"/>
      <c r="E68" s="3"/>
      <c r="F68" s="3"/>
      <c r="G68" s="27">
        <v>28</v>
      </c>
      <c r="H68" s="29">
        <v>-16313</v>
      </c>
      <c r="I68" s="28">
        <f t="shared" si="0"/>
        <v>-18409</v>
      </c>
      <c r="J68" s="29"/>
      <c r="K68" s="29">
        <v>18409</v>
      </c>
    </row>
    <row r="69" spans="1:15" ht="12.75">
      <c r="A69" s="35"/>
      <c r="B69" s="3"/>
      <c r="C69" s="3" t="s">
        <v>37</v>
      </c>
      <c r="D69" s="3"/>
      <c r="E69" s="3"/>
      <c r="F69" s="3"/>
      <c r="G69" s="27">
        <v>29</v>
      </c>
      <c r="H69" s="29">
        <v>-88341</v>
      </c>
      <c r="I69" s="28">
        <f t="shared" si="0"/>
        <v>-95360</v>
      </c>
      <c r="J69" s="29"/>
      <c r="K69" s="29">
        <v>95360</v>
      </c>
      <c r="O69" s="50"/>
    </row>
    <row r="70" spans="1:11" ht="12.75">
      <c r="A70" s="35"/>
      <c r="B70" s="3"/>
      <c r="C70" s="3" t="s">
        <v>39</v>
      </c>
      <c r="D70" s="3"/>
      <c r="E70" s="3"/>
      <c r="F70" s="3"/>
      <c r="G70" s="27">
        <v>30</v>
      </c>
      <c r="H70" s="29"/>
      <c r="I70" s="28">
        <f t="shared" si="0"/>
        <v>30000</v>
      </c>
      <c r="J70" s="29">
        <v>30000</v>
      </c>
      <c r="K70" s="29"/>
    </row>
    <row r="71" spans="1:11" ht="12.75">
      <c r="A71" s="35"/>
      <c r="B71" s="3"/>
      <c r="C71" s="3" t="s">
        <v>40</v>
      </c>
      <c r="D71" s="38"/>
      <c r="E71" s="3"/>
      <c r="F71" s="3"/>
      <c r="G71" s="27">
        <v>31</v>
      </c>
      <c r="H71" s="29">
        <v>-232228</v>
      </c>
      <c r="I71" s="28">
        <f t="shared" si="0"/>
        <v>-255496</v>
      </c>
      <c r="J71" s="29"/>
      <c r="K71" s="29">
        <v>255496</v>
      </c>
    </row>
    <row r="72" spans="1:11" ht="12.75">
      <c r="A72" s="35"/>
      <c r="B72" s="3"/>
      <c r="C72" s="3"/>
      <c r="D72" s="3"/>
      <c r="E72" s="3"/>
      <c r="F72" s="3"/>
      <c r="G72" s="27"/>
      <c r="H72" s="29"/>
      <c r="I72" s="28"/>
      <c r="J72" s="29"/>
      <c r="K72" s="29"/>
    </row>
    <row r="73" spans="1:11" ht="12.75">
      <c r="A73" s="35"/>
      <c r="B73" s="3" t="s">
        <v>48</v>
      </c>
      <c r="C73" s="3"/>
      <c r="D73" s="3"/>
      <c r="E73" s="3"/>
      <c r="F73" s="3"/>
      <c r="G73" s="27">
        <v>32</v>
      </c>
      <c r="H73" s="29">
        <f>H74+H75</f>
        <v>1231820</v>
      </c>
      <c r="I73" s="28">
        <f t="shared" si="0"/>
        <v>1543936</v>
      </c>
      <c r="J73" s="29">
        <f>J74+J75</f>
        <v>2224850</v>
      </c>
      <c r="K73" s="29">
        <f>K74+K75</f>
        <v>680914</v>
      </c>
    </row>
    <row r="74" spans="1:11" ht="12.75">
      <c r="A74" s="35"/>
      <c r="B74" s="3"/>
      <c r="C74" s="3" t="s">
        <v>49</v>
      </c>
      <c r="D74" s="3"/>
      <c r="E74" s="3"/>
      <c r="F74" s="3"/>
      <c r="G74" s="27">
        <v>33</v>
      </c>
      <c r="H74" s="29">
        <v>1231820</v>
      </c>
      <c r="I74" s="28">
        <f t="shared" si="0"/>
        <v>1662205</v>
      </c>
      <c r="J74" s="29">
        <v>2224850</v>
      </c>
      <c r="K74" s="29">
        <v>562645</v>
      </c>
    </row>
    <row r="75" spans="1:11" ht="12.75">
      <c r="A75" s="35"/>
      <c r="B75" s="3"/>
      <c r="C75" s="3" t="s">
        <v>50</v>
      </c>
      <c r="D75" s="3"/>
      <c r="E75" s="3"/>
      <c r="F75" s="3"/>
      <c r="G75" s="27">
        <v>34</v>
      </c>
      <c r="H75" s="29"/>
      <c r="I75" s="28">
        <f t="shared" si="0"/>
        <v>-118269</v>
      </c>
      <c r="J75" s="29"/>
      <c r="K75" s="29">
        <v>118269</v>
      </c>
    </row>
    <row r="76" spans="1:11" ht="12.75">
      <c r="A76" s="35"/>
      <c r="B76" s="3"/>
      <c r="C76" s="3"/>
      <c r="D76" s="3"/>
      <c r="E76" s="3"/>
      <c r="F76" s="3"/>
      <c r="G76" s="27"/>
      <c r="H76" s="29"/>
      <c r="I76" s="28"/>
      <c r="J76" s="29"/>
      <c r="K76" s="29"/>
    </row>
    <row r="77" spans="1:11" ht="12.75">
      <c r="A77" s="35"/>
      <c r="B77" s="3" t="s">
        <v>51</v>
      </c>
      <c r="C77" s="38"/>
      <c r="D77" s="3"/>
      <c r="E77" s="3"/>
      <c r="F77" s="3"/>
      <c r="G77" s="27">
        <v>35</v>
      </c>
      <c r="H77" s="29"/>
      <c r="I77" s="28">
        <f t="shared" si="0"/>
        <v>-485129</v>
      </c>
      <c r="J77" s="29"/>
      <c r="K77" s="29">
        <v>485129</v>
      </c>
    </row>
    <row r="78" spans="1:11" ht="12.75">
      <c r="A78" s="35"/>
      <c r="B78" s="3"/>
      <c r="C78" s="38"/>
      <c r="D78" s="3"/>
      <c r="E78" s="3"/>
      <c r="F78" s="3"/>
      <c r="G78" s="27"/>
      <c r="H78" s="29"/>
      <c r="I78" s="28"/>
      <c r="J78" s="29"/>
      <c r="K78" s="29"/>
    </row>
    <row r="79" spans="1:11" ht="12.75">
      <c r="A79" s="35"/>
      <c r="B79" s="3" t="s">
        <v>52</v>
      </c>
      <c r="C79" s="38"/>
      <c r="D79" s="3"/>
      <c r="E79" s="3"/>
      <c r="F79" s="3"/>
      <c r="G79" s="27">
        <v>36</v>
      </c>
      <c r="H79" s="29">
        <v>-30546</v>
      </c>
      <c r="I79" s="28">
        <f t="shared" si="0"/>
        <v>-44976</v>
      </c>
      <c r="J79" s="29"/>
      <c r="K79" s="29">
        <v>44976</v>
      </c>
    </row>
    <row r="80" spans="1:11" ht="12.75">
      <c r="A80" s="35"/>
      <c r="B80" s="3"/>
      <c r="C80" s="38"/>
      <c r="D80" s="3"/>
      <c r="E80" s="3"/>
      <c r="F80" s="3"/>
      <c r="G80" s="27"/>
      <c r="H80" s="29"/>
      <c r="I80" s="28"/>
      <c r="J80" s="29"/>
      <c r="K80" s="29"/>
    </row>
    <row r="81" spans="1:11" ht="12.75">
      <c r="A81" s="35"/>
      <c r="B81" s="3" t="s">
        <v>53</v>
      </c>
      <c r="C81" s="38"/>
      <c r="D81" s="3"/>
      <c r="E81" s="3"/>
      <c r="F81" s="3"/>
      <c r="G81" s="27">
        <v>37</v>
      </c>
      <c r="H81" s="29">
        <v>-136732</v>
      </c>
      <c r="I81" s="28">
        <f t="shared" si="0"/>
        <v>-173413</v>
      </c>
      <c r="J81" s="29"/>
      <c r="K81" s="29">
        <v>173413</v>
      </c>
    </row>
    <row r="82" spans="1:11" ht="12.75">
      <c r="A82" s="35"/>
      <c r="B82" s="3"/>
      <c r="C82" s="38"/>
      <c r="D82" s="3"/>
      <c r="E82" s="3"/>
      <c r="F82" s="3"/>
      <c r="G82" s="27"/>
      <c r="H82" s="29"/>
      <c r="I82" s="28"/>
      <c r="J82" s="29"/>
      <c r="K82" s="29"/>
    </row>
    <row r="83" spans="1:11" ht="12.75">
      <c r="A83" s="35"/>
      <c r="B83" s="3" t="s">
        <v>54</v>
      </c>
      <c r="C83" s="38"/>
      <c r="D83" s="3"/>
      <c r="E83" s="3"/>
      <c r="F83" s="3"/>
      <c r="G83" s="27">
        <v>38</v>
      </c>
      <c r="H83" s="29">
        <v>-3272</v>
      </c>
      <c r="I83" s="28">
        <f>J83-K83</f>
        <v>-19142</v>
      </c>
      <c r="J83" s="29"/>
      <c r="K83" s="29">
        <v>19142</v>
      </c>
    </row>
    <row r="84" spans="1:11" ht="12.75">
      <c r="A84" s="35"/>
      <c r="B84" s="3"/>
      <c r="C84" s="38"/>
      <c r="D84" s="3"/>
      <c r="E84" s="3"/>
      <c r="F84" s="3"/>
      <c r="G84" s="27"/>
      <c r="H84" s="29"/>
      <c r="I84" s="28"/>
      <c r="J84" s="29"/>
      <c r="K84" s="29"/>
    </row>
    <row r="85" spans="1:11" ht="12.75">
      <c r="A85" s="35"/>
      <c r="B85" s="3" t="s">
        <v>23</v>
      </c>
      <c r="C85" s="38"/>
      <c r="D85" s="3"/>
      <c r="E85" s="3"/>
      <c r="F85" s="3"/>
      <c r="G85" s="27"/>
      <c r="H85" s="29"/>
      <c r="I85" s="28"/>
      <c r="J85" s="29"/>
      <c r="K85" s="29"/>
    </row>
    <row r="86" spans="1:11" ht="12.75">
      <c r="A86" s="35"/>
      <c r="B86" s="3" t="s">
        <v>41</v>
      </c>
      <c r="C86" s="38"/>
      <c r="D86" s="3"/>
      <c r="E86" s="3"/>
      <c r="F86" s="3"/>
      <c r="G86" s="27">
        <v>39</v>
      </c>
      <c r="H86" s="29">
        <v>199747</v>
      </c>
      <c r="I86" s="28">
        <f>J86-K86</f>
        <v>39811</v>
      </c>
      <c r="J86" s="29">
        <v>39811</v>
      </c>
      <c r="K86" s="29"/>
    </row>
    <row r="87" spans="1:11" ht="12.75">
      <c r="A87" s="35"/>
      <c r="B87" s="3"/>
      <c r="C87" s="38"/>
      <c r="D87" s="3"/>
      <c r="E87" s="3"/>
      <c r="F87" s="3"/>
      <c r="G87" s="27"/>
      <c r="H87" s="29"/>
      <c r="I87" s="28"/>
      <c r="J87" s="29"/>
      <c r="K87" s="29"/>
    </row>
    <row r="88" spans="1:11" ht="12.75">
      <c r="A88" s="35"/>
      <c r="B88" s="3" t="s">
        <v>55</v>
      </c>
      <c r="C88" s="38"/>
      <c r="D88" s="3"/>
      <c r="E88" s="3"/>
      <c r="F88" s="3"/>
      <c r="G88" s="27">
        <v>40</v>
      </c>
      <c r="H88" s="29"/>
      <c r="I88" s="28">
        <f>J88-K88</f>
        <v>-230659</v>
      </c>
      <c r="J88" s="29"/>
      <c r="K88" s="29">
        <v>230659</v>
      </c>
    </row>
    <row r="89" spans="1:11" ht="12.75">
      <c r="A89" s="35"/>
      <c r="B89" s="3"/>
      <c r="C89" s="38"/>
      <c r="D89" s="3"/>
      <c r="E89" s="3"/>
      <c r="F89" s="3"/>
      <c r="G89" s="27"/>
      <c r="H89" s="29"/>
      <c r="I89" s="28"/>
      <c r="J89" s="29"/>
      <c r="K89" s="29"/>
    </row>
    <row r="90" spans="1:11" ht="12.75">
      <c r="A90" s="35"/>
      <c r="B90" s="3" t="s">
        <v>56</v>
      </c>
      <c r="C90" s="38"/>
      <c r="D90" s="3"/>
      <c r="E90" s="3"/>
      <c r="F90" s="3"/>
      <c r="G90" s="27"/>
      <c r="H90" s="29"/>
      <c r="I90" s="28"/>
      <c r="J90" s="29"/>
      <c r="K90" s="29"/>
    </row>
    <row r="91" spans="1:11" ht="12.75">
      <c r="A91" s="35"/>
      <c r="B91" s="3" t="s">
        <v>24</v>
      </c>
      <c r="C91" s="38"/>
      <c r="D91" s="3"/>
      <c r="E91" s="3"/>
      <c r="F91" s="3"/>
      <c r="G91" s="27">
        <v>41</v>
      </c>
      <c r="H91" s="29">
        <v>-4418287</v>
      </c>
      <c r="I91" s="28">
        <f>J91-K91</f>
        <v>0</v>
      </c>
      <c r="J91" s="29">
        <v>35597600</v>
      </c>
      <c r="K91" s="29">
        <v>35597600</v>
      </c>
    </row>
    <row r="92" spans="1:11" ht="12.75">
      <c r="A92" s="35"/>
      <c r="B92" s="3"/>
      <c r="C92" s="38"/>
      <c r="D92" s="3"/>
      <c r="E92" s="3"/>
      <c r="F92" s="3"/>
      <c r="G92" s="27"/>
      <c r="H92" s="29"/>
      <c r="I92" s="28"/>
      <c r="J92" s="29"/>
      <c r="K92" s="29"/>
    </row>
    <row r="93" spans="1:11" ht="12.75">
      <c r="A93" s="35"/>
      <c r="B93" s="3" t="s">
        <v>57</v>
      </c>
      <c r="C93" s="38"/>
      <c r="D93" s="3"/>
      <c r="E93" s="3"/>
      <c r="F93" s="3"/>
      <c r="G93" s="27">
        <v>42</v>
      </c>
      <c r="H93" s="29"/>
      <c r="I93" s="28">
        <f>J93-K93</f>
        <v>-430000</v>
      </c>
      <c r="J93" s="29"/>
      <c r="K93" s="29">
        <v>430000</v>
      </c>
    </row>
    <row r="94" spans="1:11" ht="12.75">
      <c r="A94" s="35"/>
      <c r="B94" s="3"/>
      <c r="C94" s="38"/>
      <c r="D94" s="3"/>
      <c r="E94" s="3"/>
      <c r="F94" s="3"/>
      <c r="G94" s="27"/>
      <c r="H94" s="29"/>
      <c r="I94" s="28"/>
      <c r="J94" s="29"/>
      <c r="K94" s="29"/>
    </row>
    <row r="95" spans="1:11" ht="12.75">
      <c r="A95" s="35"/>
      <c r="B95" s="3" t="s">
        <v>58</v>
      </c>
      <c r="C95" s="38"/>
      <c r="D95" s="3"/>
      <c r="E95" s="3"/>
      <c r="F95" s="3"/>
      <c r="G95" s="27">
        <v>43</v>
      </c>
      <c r="H95" s="29">
        <v>397</v>
      </c>
      <c r="I95" s="28">
        <f>J95-K95</f>
        <v>1335310</v>
      </c>
      <c r="J95" s="29">
        <v>1335310</v>
      </c>
      <c r="K95" s="29"/>
    </row>
    <row r="96" spans="1:11" ht="13.5" thickBot="1">
      <c r="A96" s="40" t="s">
        <v>0</v>
      </c>
      <c r="B96" s="41"/>
      <c r="C96" s="41"/>
      <c r="D96" s="41"/>
      <c r="E96" s="41"/>
      <c r="F96" s="41"/>
      <c r="G96" s="42"/>
      <c r="H96" s="43"/>
      <c r="I96" s="43"/>
      <c r="J96" s="43"/>
      <c r="K96" s="43"/>
    </row>
    <row r="97" ht="13.5" thickTop="1">
      <c r="G97" s="15"/>
    </row>
    <row r="98" ht="12.75">
      <c r="G98" s="15"/>
    </row>
    <row r="99" ht="12.75">
      <c r="G99" s="15"/>
    </row>
    <row r="100" ht="12.75">
      <c r="G100" s="15"/>
    </row>
    <row r="101" ht="12.75">
      <c r="G101" s="15"/>
    </row>
    <row r="102" ht="12.75">
      <c r="G102" s="15"/>
    </row>
    <row r="103" ht="12.75">
      <c r="G103" s="15"/>
    </row>
    <row r="104" ht="12.75">
      <c r="G104" s="15"/>
    </row>
    <row r="105" ht="12.75">
      <c r="G105" s="15"/>
    </row>
    <row r="106" ht="12.75">
      <c r="G106" s="15"/>
    </row>
    <row r="107" ht="12.75">
      <c r="G107" s="15"/>
    </row>
    <row r="108" ht="12.75">
      <c r="G108" s="15"/>
    </row>
    <row r="109" ht="12.75">
      <c r="G109" s="15"/>
    </row>
    <row r="110" ht="12.75">
      <c r="G110" s="15"/>
    </row>
    <row r="111" ht="12.75">
      <c r="G111" s="15"/>
    </row>
    <row r="112" spans="4:7" ht="12.75">
      <c r="D112" s="2"/>
      <c r="E112" s="2"/>
      <c r="G112" s="15"/>
    </row>
    <row r="113" spans="4:7" ht="12.75">
      <c r="D113" s="2"/>
      <c r="E113" s="2"/>
      <c r="G113" s="15"/>
    </row>
    <row r="114" spans="4:7" ht="12" customHeight="1">
      <c r="D114" s="44"/>
      <c r="G114" s="15"/>
    </row>
    <row r="115" spans="4:7" ht="12.75">
      <c r="D115" s="44"/>
      <c r="G115" s="15"/>
    </row>
    <row r="116" spans="4:7" ht="12.75">
      <c r="D116" s="44"/>
      <c r="G116" s="15"/>
    </row>
    <row r="117" spans="4:7" ht="12.75">
      <c r="D117" s="44"/>
      <c r="G117" s="15"/>
    </row>
    <row r="118" ht="12.75">
      <c r="G118" s="15"/>
    </row>
    <row r="119" ht="12.75">
      <c r="G119" s="15"/>
    </row>
    <row r="120" ht="12.75">
      <c r="G120" s="15"/>
    </row>
    <row r="121" ht="12.75">
      <c r="G121" s="15"/>
    </row>
  </sheetData>
  <printOptions horizontalCentered="1"/>
  <pageMargins left="0.7480314960629921" right="0.7480314960629921" top="0.5905511811023623" bottom="0.7874015748031497" header="0.5" footer="0.5"/>
  <pageSetup horizontalDpi="300" verticalDpi="300" orientation="landscape" pageOrder="overThenDown" paperSize="9" scale="70" r:id="rId1"/>
  <headerFooter alignWithMargins="0">
    <oddFooter xml:space="preserve">&amp;C&amp;"Arial PL,Regular"4/&amp;P&amp;R&amp;"Arial PL,Regular" </oddFooter>
  </headerFooter>
  <rowBreaks count="3" manualBreakCount="3">
    <brk id="47" max="10" man="1"/>
    <brk id="96" max="255" man="1"/>
    <brk id="1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Łakoma Wanda</dc:creator>
  <cp:keywords/>
  <dc:description/>
  <cp:lastModifiedBy>Elżbieta Bielińska</cp:lastModifiedBy>
  <cp:lastPrinted>2001-02-06T07:59:52Z</cp:lastPrinted>
  <dcterms:created xsi:type="dcterms:W3CDTF">1998-10-27T21:46:13Z</dcterms:created>
  <dcterms:modified xsi:type="dcterms:W3CDTF">2001-02-07T08:10:24Z</dcterms:modified>
  <cp:category/>
  <cp:version/>
  <cp:contentType/>
  <cp:contentStatus/>
</cp:coreProperties>
</file>