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95" activeTab="0"/>
  </bookViews>
  <sheets>
    <sheet name="ZAL1STR1 " sheetId="1" r:id="rId1"/>
  </sheets>
  <definedNames>
    <definedName name="_xlnm.Print_Area" localSheetId="0">'ZAL1STR1 '!$A$1:$I$33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<sst xmlns="http://schemas.openxmlformats.org/spreadsheetml/2006/main" count="32" uniqueCount="29">
  <si>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Załącznik nr 1 </t>
  </si>
  <si>
    <t>Załącznik nr 1</t>
  </si>
  <si>
    <t xml:space="preserve"> </t>
  </si>
  <si>
    <t>ZESTAWIENIE OGÓŁEM</t>
  </si>
  <si>
    <t>Przewidywane</t>
  </si>
  <si>
    <t>Plan</t>
  </si>
  <si>
    <t>Wyszczególnienie</t>
  </si>
  <si>
    <t>wykonanie</t>
  </si>
  <si>
    <t>na</t>
  </si>
  <si>
    <t>3:2</t>
  </si>
  <si>
    <t>1996 r.</t>
  </si>
  <si>
    <t>w tysiącach zł</t>
  </si>
  <si>
    <t>%%</t>
  </si>
  <si>
    <t xml:space="preserve">  DOCHODY OGÓŁEM</t>
  </si>
  <si>
    <t>1. Dochody podatkowe</t>
  </si>
  <si>
    <t>- podatki pośrednie</t>
  </si>
  <si>
    <t>- podatek dochodowy od osób prawnych</t>
  </si>
  <si>
    <t>- podatek dochodowy od osób fizycznych</t>
  </si>
  <si>
    <t>2. Dochody niepodatkowe</t>
  </si>
  <si>
    <t>- dywidendy</t>
  </si>
  <si>
    <t>- wpłaty z zysku NBP</t>
  </si>
  <si>
    <t>- cła</t>
  </si>
  <si>
    <t>- dochody jednostek budżetowych</t>
  </si>
  <si>
    <t>- wpłaty gmin</t>
  </si>
  <si>
    <t>- pozostałe dochody niepodatkowe</t>
  </si>
  <si>
    <t>3. Dochody zagraniczne</t>
  </si>
  <si>
    <t>DOCHODY BUDŻETU PAŃSTWA W 2001 R.</t>
  </si>
  <si>
    <t>2001 r.</t>
  </si>
  <si>
    <t>- dochody z UMTS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</si>
</sst>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\ "/>
    <numFmt numFmtId="169" formatCode=";;;"/>
    <numFmt numFmtId="170" formatCode="#,##0.0\ "/>
  </numFmts>
  <fonts count="5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168" fontId="4" fillId="0" borderId="7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Border="1" applyAlignment="1" quotePrefix="1">
      <alignment/>
    </xf>
    <xf numFmtId="168" fontId="4" fillId="0" borderId="7" xfId="0" applyNumberFormat="1" applyFont="1" applyBorder="1" applyAlignment="1" quotePrefix="1">
      <alignment horizontal="right"/>
    </xf>
    <xf numFmtId="168" fontId="4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3.125" style="1" customWidth="1"/>
    <col min="3" max="3" width="18.25390625" style="1" customWidth="1"/>
    <col min="4" max="5" width="8.875" style="1" customWidth="1"/>
    <col min="6" max="6" width="9.75390625" style="1" customWidth="1"/>
    <col min="7" max="7" width="15.75390625" style="1" hidden="1" customWidth="1"/>
    <col min="8" max="8" width="16.75390625" style="1" customWidth="1"/>
    <col min="9" max="9" width="0" style="1" hidden="1" customWidth="1"/>
    <col min="10" max="10" width="5.75390625" style="1" customWidth="1"/>
    <col min="11" max="16384" width="8.875" style="1" customWidth="1"/>
  </cols>
  <sheetData>
    <row r="1" spans="5:10" ht="12.75">
      <c r="E1" s="2"/>
      <c r="F1" s="3"/>
      <c r="G1" s="3"/>
      <c r="H1" s="2" t="s">
        <v>0</v>
      </c>
      <c r="I1" s="2" t="s">
        <v>1</v>
      </c>
      <c r="J1" s="1" t="s">
        <v>2</v>
      </c>
    </row>
    <row r="2" spans="5:9" ht="12.75">
      <c r="E2" s="2"/>
      <c r="F2" s="3"/>
      <c r="G2" s="3"/>
      <c r="H2" s="2"/>
      <c r="I2" s="2"/>
    </row>
    <row r="3" spans="8:9" ht="12.75">
      <c r="H3" s="3"/>
      <c r="I3" s="3"/>
    </row>
    <row r="4" spans="1:9" ht="12.75">
      <c r="A4" s="3" t="s">
        <v>26</v>
      </c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3</v>
      </c>
      <c r="B6" s="3"/>
      <c r="C6" s="3"/>
      <c r="D6" s="3"/>
      <c r="E6" s="3"/>
      <c r="F6" s="3"/>
      <c r="G6" s="3"/>
      <c r="H6" s="3"/>
      <c r="I6" s="3"/>
    </row>
    <row r="8" spans="1:9" ht="12.75">
      <c r="A8" s="4"/>
      <c r="B8" s="5"/>
      <c r="C8" s="5"/>
      <c r="D8" s="5"/>
      <c r="E8" s="5"/>
      <c r="F8" s="6"/>
      <c r="G8" s="7" t="s">
        <v>4</v>
      </c>
      <c r="H8" s="7" t="s">
        <v>5</v>
      </c>
      <c r="I8" s="8"/>
    </row>
    <row r="9" spans="1:9" ht="12.75">
      <c r="A9" s="9" t="s">
        <v>6</v>
      </c>
      <c r="B9" s="10"/>
      <c r="C9" s="10"/>
      <c r="D9" s="10"/>
      <c r="E9" s="10"/>
      <c r="F9" s="11"/>
      <c r="G9" s="12" t="s">
        <v>7</v>
      </c>
      <c r="H9" s="12" t="s">
        <v>8</v>
      </c>
      <c r="I9" s="13" t="s">
        <v>9</v>
      </c>
    </row>
    <row r="10" spans="1:9" ht="12.75">
      <c r="A10" s="14"/>
      <c r="B10" s="15"/>
      <c r="C10" s="15"/>
      <c r="D10" s="15"/>
      <c r="E10" s="15"/>
      <c r="F10" s="16"/>
      <c r="G10" s="17" t="s">
        <v>10</v>
      </c>
      <c r="H10" s="17" t="s">
        <v>27</v>
      </c>
      <c r="I10" s="17"/>
    </row>
    <row r="11" spans="1:9" ht="12.75">
      <c r="A11" s="18"/>
      <c r="B11" s="19"/>
      <c r="C11" s="19"/>
      <c r="D11" s="19"/>
      <c r="E11" s="19"/>
      <c r="F11" s="20"/>
      <c r="G11" s="21" t="s">
        <v>11</v>
      </c>
      <c r="H11" s="22" t="s">
        <v>11</v>
      </c>
      <c r="I11" s="23" t="s">
        <v>12</v>
      </c>
    </row>
    <row r="12" spans="1:9" ht="12.75">
      <c r="A12" s="24">
        <v>1</v>
      </c>
      <c r="B12" s="21"/>
      <c r="C12" s="21"/>
      <c r="D12" s="21"/>
      <c r="E12" s="21"/>
      <c r="F12" s="22"/>
      <c r="G12" s="25">
        <v>2</v>
      </c>
      <c r="H12" s="23">
        <v>2</v>
      </c>
      <c r="I12" s="26">
        <v>4</v>
      </c>
    </row>
    <row r="13" spans="1:9" ht="12.75">
      <c r="A13" s="14"/>
      <c r="B13" s="15"/>
      <c r="C13" s="15"/>
      <c r="D13" s="15"/>
      <c r="E13" s="15"/>
      <c r="F13" s="16"/>
      <c r="G13" s="15"/>
      <c r="H13" s="27"/>
      <c r="I13" s="16"/>
    </row>
    <row r="14" spans="1:10" ht="12.75">
      <c r="A14" s="14" t="s">
        <v>13</v>
      </c>
      <c r="B14" s="15"/>
      <c r="C14" s="15"/>
      <c r="D14" s="15"/>
      <c r="E14" s="15"/>
      <c r="F14" s="16"/>
      <c r="G14" s="28" t="e">
        <f>G16+G22+#REF!+G32</f>
        <v>#REF!</v>
      </c>
      <c r="H14" s="28">
        <f>+H16+H22+H32</f>
        <v>161053969</v>
      </c>
      <c r="I14" s="29" t="e">
        <f>H14/G14*100</f>
        <v>#REF!</v>
      </c>
      <c r="J14" s="30"/>
    </row>
    <row r="15" spans="1:9" ht="12.75">
      <c r="A15" s="14"/>
      <c r="B15" s="15"/>
      <c r="C15" s="15"/>
      <c r="D15" s="15"/>
      <c r="E15" s="15"/>
      <c r="F15" s="16"/>
      <c r="G15" s="28"/>
      <c r="H15" s="28"/>
      <c r="I15" s="29" t="s">
        <v>2</v>
      </c>
    </row>
    <row r="16" spans="1:9" ht="12.75">
      <c r="A16" s="14"/>
      <c r="B16" s="15" t="s">
        <v>14</v>
      </c>
      <c r="C16" s="15"/>
      <c r="D16" s="15"/>
      <c r="E16" s="15"/>
      <c r="F16" s="16"/>
      <c r="G16" s="28">
        <f>SUM(G18:G20)</f>
        <v>0</v>
      </c>
      <c r="H16" s="28">
        <f>SUM(H18:H20)</f>
        <v>137701500</v>
      </c>
      <c r="I16" s="29" t="e">
        <f aca="true" t="shared" si="0" ref="I16:I27">H16/G16*100</f>
        <v>#DIV/0!</v>
      </c>
    </row>
    <row r="17" spans="1:9" ht="12.75">
      <c r="A17" s="14"/>
      <c r="B17" s="15"/>
      <c r="C17" s="15"/>
      <c r="D17" s="15"/>
      <c r="E17" s="15"/>
      <c r="F17" s="16"/>
      <c r="G17" s="28">
        <v>0</v>
      </c>
      <c r="H17" s="28"/>
      <c r="I17" s="29" t="e">
        <f t="shared" si="0"/>
        <v>#DIV/0!</v>
      </c>
    </row>
    <row r="18" spans="1:9" ht="12.75">
      <c r="A18" s="14"/>
      <c r="B18" s="15"/>
      <c r="C18" s="31" t="s">
        <v>15</v>
      </c>
      <c r="D18" s="15"/>
      <c r="E18" s="15"/>
      <c r="F18" s="16"/>
      <c r="G18" s="28"/>
      <c r="H18" s="28">
        <f>63611600-1305400+33406700+250000+1080500-2222900-696100+369600</f>
        <v>94494000</v>
      </c>
      <c r="I18" s="29" t="e">
        <f t="shared" si="0"/>
        <v>#DIV/0!</v>
      </c>
    </row>
    <row r="19" spans="1:9" ht="12.75">
      <c r="A19" s="14"/>
      <c r="B19" s="15"/>
      <c r="C19" s="31" t="s">
        <v>16</v>
      </c>
      <c r="D19" s="15"/>
      <c r="E19" s="15"/>
      <c r="F19" s="16"/>
      <c r="G19" s="28"/>
      <c r="H19" s="28">
        <f>16833200+79800+128100+493600+54100</f>
        <v>17588800</v>
      </c>
      <c r="I19" s="29" t="e">
        <f t="shared" si="0"/>
        <v>#DIV/0!</v>
      </c>
    </row>
    <row r="20" spans="1:9" ht="12.75">
      <c r="A20" s="14"/>
      <c r="B20" s="15"/>
      <c r="C20" s="31" t="s">
        <v>17</v>
      </c>
      <c r="D20" s="15"/>
      <c r="E20" s="15"/>
      <c r="F20" s="16"/>
      <c r="G20" s="28"/>
      <c r="H20" s="28">
        <f>27488600-1762100-157800+50000</f>
        <v>25618700</v>
      </c>
      <c r="I20" s="29" t="e">
        <f t="shared" si="0"/>
        <v>#DIV/0!</v>
      </c>
    </row>
    <row r="21" spans="1:9" ht="12.75">
      <c r="A21" s="14"/>
      <c r="B21" s="15"/>
      <c r="C21" s="15"/>
      <c r="D21" s="15"/>
      <c r="E21" s="15"/>
      <c r="F21" s="16"/>
      <c r="G21" s="28"/>
      <c r="H21" s="28"/>
      <c r="I21" s="29" t="e">
        <f t="shared" si="0"/>
        <v>#DIV/0!</v>
      </c>
    </row>
    <row r="22" spans="1:9" ht="12.75">
      <c r="A22" s="14"/>
      <c r="B22" s="15" t="s">
        <v>18</v>
      </c>
      <c r="C22" s="15"/>
      <c r="D22" s="15"/>
      <c r="E22" s="15"/>
      <c r="F22" s="16"/>
      <c r="G22" s="28">
        <f>SUM(G24:G30)</f>
        <v>0</v>
      </c>
      <c r="H22" s="28">
        <f>SUM(H24:H30)</f>
        <v>21852769</v>
      </c>
      <c r="I22" s="29" t="e">
        <f t="shared" si="0"/>
        <v>#DIV/0!</v>
      </c>
    </row>
    <row r="23" spans="1:9" ht="12.75">
      <c r="A23" s="14"/>
      <c r="B23" s="15"/>
      <c r="C23" s="15"/>
      <c r="D23" s="15"/>
      <c r="E23" s="15"/>
      <c r="F23" s="16"/>
      <c r="G23" s="28"/>
      <c r="H23" s="28"/>
      <c r="I23" s="29" t="e">
        <f t="shared" si="0"/>
        <v>#DIV/0!</v>
      </c>
    </row>
    <row r="24" spans="1:9" ht="12.75">
      <c r="A24" s="14"/>
      <c r="B24" s="15"/>
      <c r="C24" s="31" t="s">
        <v>19</v>
      </c>
      <c r="D24" s="15"/>
      <c r="E24" s="15"/>
      <c r="F24" s="16"/>
      <c r="G24" s="28"/>
      <c r="H24" s="28">
        <f>100000+550000</f>
        <v>650000</v>
      </c>
      <c r="I24" s="29" t="e">
        <f t="shared" si="0"/>
        <v>#DIV/0!</v>
      </c>
    </row>
    <row r="25" spans="1:9" ht="12.75">
      <c r="A25" s="14"/>
      <c r="B25" s="15"/>
      <c r="C25" s="31" t="s">
        <v>20</v>
      </c>
      <c r="D25" s="15"/>
      <c r="E25" s="15"/>
      <c r="F25" s="16"/>
      <c r="G25" s="28"/>
      <c r="H25" s="28">
        <f>3796800+2803200-1450000-276046</f>
        <v>4873954</v>
      </c>
      <c r="I25" s="29" t="e">
        <f t="shared" si="0"/>
        <v>#DIV/0!</v>
      </c>
    </row>
    <row r="26" spans="1:9" ht="12.75">
      <c r="A26" s="14"/>
      <c r="B26" s="15"/>
      <c r="C26" s="31" t="s">
        <v>21</v>
      </c>
      <c r="D26" s="15"/>
      <c r="E26" s="15"/>
      <c r="F26" s="16"/>
      <c r="G26" s="28"/>
      <c r="H26" s="28">
        <f>4720000+280000-186000</f>
        <v>4814000</v>
      </c>
      <c r="I26" s="29" t="e">
        <f t="shared" si="0"/>
        <v>#DIV/0!</v>
      </c>
    </row>
    <row r="27" spans="1:9" ht="12.75">
      <c r="A27" s="14"/>
      <c r="B27" s="15"/>
      <c r="C27" s="31" t="s">
        <v>22</v>
      </c>
      <c r="D27" s="15"/>
      <c r="E27" s="15"/>
      <c r="F27" s="16"/>
      <c r="G27" s="28"/>
      <c r="H27" s="28">
        <f>5185376+480541+19263+1200+49-12+39000+53+17-46874+140000-9+110700+82000+150000+68846+432600+110000+2050-410000+39000+40560+375855+3400</f>
        <v>6823615</v>
      </c>
      <c r="I27" s="29" t="e">
        <f t="shared" si="0"/>
        <v>#DIV/0!</v>
      </c>
    </row>
    <row r="28" spans="1:9" ht="12.75">
      <c r="A28" s="14"/>
      <c r="B28" s="15"/>
      <c r="C28" s="31" t="s">
        <v>28</v>
      </c>
      <c r="D28" s="15"/>
      <c r="E28" s="15"/>
      <c r="F28" s="16"/>
      <c r="G28" s="28"/>
      <c r="H28" s="28">
        <f>3125500+700</f>
        <v>3126200</v>
      </c>
      <c r="I28" s="29"/>
    </row>
    <row r="29" spans="1:9" ht="12.75">
      <c r="A29" s="14"/>
      <c r="B29" s="15"/>
      <c r="C29" s="31" t="s">
        <v>23</v>
      </c>
      <c r="D29" s="15"/>
      <c r="E29" s="15"/>
      <c r="F29" s="16"/>
      <c r="G29" s="32"/>
      <c r="H29" s="28">
        <f>140700+1500+32800+5000</f>
        <v>180000</v>
      </c>
      <c r="I29" s="29" t="e">
        <f>H29/G29*100</f>
        <v>#DIV/0!</v>
      </c>
    </row>
    <row r="30" spans="1:9" ht="12.75">
      <c r="A30" s="14"/>
      <c r="B30" s="15"/>
      <c r="C30" s="31" t="s">
        <v>24</v>
      </c>
      <c r="D30" s="15"/>
      <c r="E30" s="15"/>
      <c r="F30" s="16"/>
      <c r="G30" s="28"/>
      <c r="H30" s="28">
        <v>1385000</v>
      </c>
      <c r="I30" s="29" t="e">
        <f>H30/G30*100</f>
        <v>#DIV/0!</v>
      </c>
    </row>
    <row r="31" spans="1:9" ht="12.75">
      <c r="A31" s="14"/>
      <c r="B31" s="15"/>
      <c r="C31" s="31"/>
      <c r="D31" s="15"/>
      <c r="E31" s="15"/>
      <c r="F31" s="16"/>
      <c r="G31" s="28"/>
      <c r="H31" s="28"/>
      <c r="I31" s="29" t="s">
        <v>2</v>
      </c>
    </row>
    <row r="32" spans="1:9" ht="12.75">
      <c r="A32" s="14"/>
      <c r="B32" s="15" t="s">
        <v>25</v>
      </c>
      <c r="C32" s="15"/>
      <c r="D32" s="15"/>
      <c r="E32" s="15"/>
      <c r="F32" s="16"/>
      <c r="G32" s="28"/>
      <c r="H32" s="28">
        <f>129710+15275+22465+319349+586868+25033+466000-65000</f>
        <v>1499700</v>
      </c>
      <c r="I32" s="29" t="e">
        <f>H32/G32*100</f>
        <v>#DIV/0!</v>
      </c>
    </row>
    <row r="33" spans="1:9" ht="12.75">
      <c r="A33" s="18"/>
      <c r="B33" s="19"/>
      <c r="C33" s="19"/>
      <c r="D33" s="19"/>
      <c r="E33" s="19"/>
      <c r="F33" s="20"/>
      <c r="G33" s="33"/>
      <c r="H33" s="33"/>
      <c r="I33" s="20"/>
    </row>
  </sheetData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scale="80" r:id="rId1"/>
  <headerFooter alignWithMargins="0">
    <oddFooter>&amp;C1/&amp;P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Bielińska Elżbieta</dc:creator>
  <cp:keywords/>
  <dc:description/>
  <cp:lastModifiedBy>Elżbieta Bielińska</cp:lastModifiedBy>
  <cp:lastPrinted>2001-01-22T16:27:29Z</cp:lastPrinted>
  <dcterms:created xsi:type="dcterms:W3CDTF">2000-08-31T14:18:05Z</dcterms:created>
  <dcterms:modified xsi:type="dcterms:W3CDTF">2001-02-07T08:12:08Z</dcterms:modified>
  <cp:category/>
  <cp:version/>
  <cp:contentType/>
  <cp:contentStatus/>
</cp:coreProperties>
</file>